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E177BDD-4F27-4C36-B2C8-0B034C453922}" xr6:coauthVersionLast="47" xr6:coauthVersionMax="47" xr10:uidLastSave="{00000000-0000-0000-0000-000000000000}"/>
  <bookViews>
    <workbookView xWindow="-110" yWindow="-110" windowWidth="19420" windowHeight="10300" xr2:uid="{9FE97B21-4219-4608-86FD-A28FE520023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4" i="1"/>
  <c r="F75" i="1"/>
  <c r="F76" i="1"/>
  <c r="F77" i="1"/>
  <c r="F78" i="1"/>
  <c r="F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C74" i="1"/>
  <c r="D74" i="1"/>
  <c r="E74" i="1"/>
  <c r="B74" i="1"/>
  <c r="E69" i="1"/>
  <c r="E68" i="1"/>
  <c r="E67" i="1"/>
  <c r="E66" i="1"/>
  <c r="E65" i="1"/>
  <c r="D69" i="1"/>
  <c r="D68" i="1"/>
  <c r="D66" i="1"/>
  <c r="D67" i="1"/>
  <c r="D65" i="1"/>
  <c r="C68" i="1"/>
  <c r="C67" i="1"/>
  <c r="C66" i="1"/>
  <c r="C69" i="1"/>
  <c r="C65" i="1"/>
  <c r="B67" i="1"/>
  <c r="B66" i="1"/>
  <c r="B68" i="1"/>
  <c r="B69" i="1"/>
  <c r="B65" i="1"/>
</calcChain>
</file>

<file path=xl/sharedStrings.xml><?xml version="1.0" encoding="utf-8"?>
<sst xmlns="http://schemas.openxmlformats.org/spreadsheetml/2006/main" count="180" uniqueCount="80">
  <si>
    <t>DATA SISWA PESERTA SELEKSI MANDIRI PTS - UNIVERSITAS SEMARANG - TAHUN 2023</t>
  </si>
  <si>
    <t>Penghasilan Orang Tua</t>
  </si>
  <si>
    <t>Tanggungan Orang Tua</t>
  </si>
  <si>
    <t>Penghasilan Ayah</t>
  </si>
  <si>
    <t>Rp.1.250.001 - Rp.1.500.00</t>
  </si>
  <si>
    <t>Penghasilan Ibu</t>
  </si>
  <si>
    <t>Tidak Berpenghasilan</t>
  </si>
  <si>
    <t>Jumlah Tanggungan</t>
  </si>
  <si>
    <t>3 Orang</t>
  </si>
  <si>
    <t>1. Juara 3 - Popda karate 2021 - Tingkat Kabupaten/Kota</t>
  </si>
  <si>
    <t>Rp.500.001 - Rp.750.000</t>
  </si>
  <si>
    <t>Rp. 1.000.001 - Rp. 1.250.001</t>
  </si>
  <si>
    <t>4 Orang</t>
  </si>
  <si>
    <t>1. Hafal 5 juz - Hafalan tahfidz 2019 - Tingkat Kabupaten/Kota</t>
  </si>
  <si>
    <t>Rp.2.000.001 - Rp.2.250.000</t>
  </si>
  <si>
    <t>1. Juara 1 - Olah Raga Basket 2022 - Tingkat Provinsi</t>
  </si>
  <si>
    <t>1 Orang</t>
  </si>
  <si>
    <t>Rp. 750.001 - Rp. 1.000.000</t>
  </si>
  <si>
    <t>Rp. 1.750.001 - Rp. 2.000.000</t>
  </si>
  <si>
    <t>1. Juara 2 - Olimpiade siswa Nasional 2022 - Tingkat Kabupaten/Kota
2. Juara 2 - Olimpiade siswa Nasional 2022 - Tingkat Nasional
3. Juara 1 - Olimpiade Siswa Tingkat Nasional 2022 - Tingkat Nasional</t>
  </si>
  <si>
    <t>1. Juara 2 - Lomba Kompetisi Sains Nasional Biologi 2021 - Tingkat Kabupaten/Kota
2. Ketua Osis - Ketua Umum OSIS 2022 - Tingkat Kabupaten/Kota
3. Juara 4 - Lomba Futsal Antar Pelajar SMA 2022 - Tingkat Provinsi</t>
  </si>
  <si>
    <t>Nasional</t>
  </si>
  <si>
    <t>Internasional</t>
  </si>
  <si>
    <t>Provinsi</t>
  </si>
  <si>
    <t>Cost</t>
  </si>
  <si>
    <t>Benefit</t>
  </si>
  <si>
    <t>Prestasi</t>
  </si>
  <si>
    <t>ANALISA</t>
  </si>
  <si>
    <t>NORMALISASI</t>
  </si>
  <si>
    <t>COST</t>
  </si>
  <si>
    <t>BENEFIT</t>
  </si>
  <si>
    <t>PERANKINGAN</t>
  </si>
  <si>
    <t>Kepemilikan Rumah</t>
  </si>
  <si>
    <t>Menumpang</t>
  </si>
  <si>
    <t>Sendiri</t>
  </si>
  <si>
    <t>C1</t>
  </si>
  <si>
    <t>C2</t>
  </si>
  <si>
    <t>C3</t>
  </si>
  <si>
    <t>C4</t>
  </si>
  <si>
    <t xml:space="preserve">Nama Kriteria </t>
  </si>
  <si>
    <t>Atribut</t>
  </si>
  <si>
    <t>DATA ALTERNATIF</t>
  </si>
  <si>
    <t>Kode Alternatif</t>
  </si>
  <si>
    <t>Nama Alternatif</t>
  </si>
  <si>
    <t>A1</t>
  </si>
  <si>
    <t>A2</t>
  </si>
  <si>
    <t>A5</t>
  </si>
  <si>
    <t>A4</t>
  </si>
  <si>
    <t>A3</t>
  </si>
  <si>
    <t>Si A</t>
  </si>
  <si>
    <t>Si B</t>
  </si>
  <si>
    <t>Si C</t>
  </si>
  <si>
    <t>Si D</t>
  </si>
  <si>
    <t>Si E</t>
  </si>
  <si>
    <t>Bobot</t>
  </si>
  <si>
    <t>Kode Kriteria</t>
  </si>
  <si>
    <t>KRITERIA</t>
  </si>
  <si>
    <t>DATA CRIPT</t>
  </si>
  <si>
    <t>Rp. 0 -  1.999.999</t>
  </si>
  <si>
    <t>Rp. 2.000.000 - 2.999.999</t>
  </si>
  <si>
    <t>Rp. 3.000.001 - 3.999.999</t>
  </si>
  <si>
    <t>&gt; Rp. 4.000.000</t>
  </si>
  <si>
    <t>Crips</t>
  </si>
  <si>
    <t>Nilai</t>
  </si>
  <si>
    <t>Nama Kriteria</t>
  </si>
  <si>
    <t>2-3 Orang</t>
  </si>
  <si>
    <t>4-5 Orang</t>
  </si>
  <si>
    <t>&gt; 5 Orang</t>
  </si>
  <si>
    <t>Tidak memiliki</t>
  </si>
  <si>
    <t>Menyewa</t>
  </si>
  <si>
    <t>Kabupaten/Kota</t>
  </si>
  <si>
    <t xml:space="preserve">40/40 = </t>
  </si>
  <si>
    <t xml:space="preserve">40/60 = </t>
  </si>
  <si>
    <t xml:space="preserve">60/80 = </t>
  </si>
  <si>
    <t xml:space="preserve">80/80 = </t>
  </si>
  <si>
    <t xml:space="preserve">40/80 = </t>
  </si>
  <si>
    <t xml:space="preserve">60/100 = </t>
  </si>
  <si>
    <t xml:space="preserve">100/100 = </t>
  </si>
  <si>
    <t>Total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</si>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</sst>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1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D6E8-5DD1-426F-B67C-0D57F3AA03B5}">
  <dimension ref="A1:H78"/>
  <sheetViews>
    <sheetView tabSelected="1" topLeftCell="A60" zoomScale="76" workbookViewId="0">
      <selection activeCell="H76" sqref="H76"/>
    </sheetView>
  </sheetViews>
  <sheetFormatPr defaultRowHeight="14.5" x14ac:dyDescent="0.35"/>
  <cols>
    <col min="1" max="1" width="13.1796875" customWidth="1"/>
    <col min="2" max="2" width="28.54296875" customWidth="1"/>
    <col min="3" max="3" width="23.36328125" customWidth="1"/>
    <col min="4" max="4" width="18.08984375" customWidth="1"/>
    <col min="5" max="5" width="18.6328125" customWidth="1"/>
    <col min="6" max="6" width="68.54296875" customWidth="1"/>
    <col min="7" max="7" width="24.90625" customWidth="1"/>
    <col min="8" max="8" width="46.81640625" customWidth="1"/>
  </cols>
  <sheetData>
    <row r="1" spans="1:8" x14ac:dyDescent="0.35">
      <c r="A1" s="8" t="s">
        <v>0</v>
      </c>
    </row>
    <row r="2" spans="1:8" x14ac:dyDescent="0.35">
      <c r="F2" s="1"/>
      <c r="G2" s="1"/>
      <c r="H2" s="1"/>
    </row>
    <row r="3" spans="1:8" x14ac:dyDescent="0.35">
      <c r="B3" s="2" t="s">
        <v>3</v>
      </c>
      <c r="C3" s="2" t="s">
        <v>5</v>
      </c>
      <c r="D3" s="2" t="s">
        <v>7</v>
      </c>
      <c r="E3" s="2" t="s">
        <v>32</v>
      </c>
      <c r="F3" s="2" t="s">
        <v>26</v>
      </c>
      <c r="G3" s="3"/>
    </row>
    <row r="4" spans="1:8" x14ac:dyDescent="0.35">
      <c r="A4" s="2">
        <v>1</v>
      </c>
      <c r="B4" s="4" t="s">
        <v>4</v>
      </c>
      <c r="C4" s="4" t="s">
        <v>6</v>
      </c>
      <c r="D4" s="4" t="s">
        <v>8</v>
      </c>
      <c r="E4" s="4" t="s">
        <v>33</v>
      </c>
      <c r="F4" s="5" t="s">
        <v>9</v>
      </c>
      <c r="G4" s="3"/>
    </row>
    <row r="5" spans="1:8" x14ac:dyDescent="0.35">
      <c r="A5" s="2">
        <v>2</v>
      </c>
      <c r="B5" s="4" t="s">
        <v>11</v>
      </c>
      <c r="C5" s="4" t="s">
        <v>10</v>
      </c>
      <c r="D5" s="4" t="s">
        <v>8</v>
      </c>
      <c r="E5" s="4" t="s">
        <v>34</v>
      </c>
      <c r="F5" s="5" t="s">
        <v>13</v>
      </c>
      <c r="G5" s="3"/>
    </row>
    <row r="6" spans="1:8" x14ac:dyDescent="0.35">
      <c r="A6" s="2">
        <v>3</v>
      </c>
      <c r="B6" s="4" t="s">
        <v>14</v>
      </c>
      <c r="C6" s="4" t="s">
        <v>6</v>
      </c>
      <c r="D6" s="4" t="s">
        <v>12</v>
      </c>
      <c r="E6" s="4" t="s">
        <v>33</v>
      </c>
      <c r="F6" s="5" t="s">
        <v>15</v>
      </c>
      <c r="G6" s="3"/>
    </row>
    <row r="7" spans="1:8" ht="43.5" x14ac:dyDescent="0.35">
      <c r="A7" s="2">
        <v>4</v>
      </c>
      <c r="B7" s="4" t="s">
        <v>6</v>
      </c>
      <c r="C7" s="4" t="s">
        <v>17</v>
      </c>
      <c r="D7" s="4" t="s">
        <v>16</v>
      </c>
      <c r="E7" s="4" t="s">
        <v>34</v>
      </c>
      <c r="F7" s="6" t="s">
        <v>19</v>
      </c>
      <c r="G7" s="3"/>
    </row>
    <row r="8" spans="1:8" ht="43.75" customHeight="1" x14ac:dyDescent="0.35">
      <c r="A8" s="2">
        <v>5</v>
      </c>
      <c r="B8" s="4" t="s">
        <v>18</v>
      </c>
      <c r="C8" s="4" t="s">
        <v>6</v>
      </c>
      <c r="D8" s="4" t="s">
        <v>8</v>
      </c>
      <c r="E8" s="4" t="s">
        <v>34</v>
      </c>
      <c r="F8" s="6" t="s">
        <v>20</v>
      </c>
      <c r="G8" s="3"/>
    </row>
    <row r="9" spans="1:8" x14ac:dyDescent="0.35">
      <c r="A9" s="1"/>
      <c r="B9" s="3"/>
      <c r="C9" s="3"/>
      <c r="D9" s="3"/>
      <c r="E9" s="3"/>
      <c r="F9" s="3"/>
      <c r="G9" s="3"/>
      <c r="H9" s="3"/>
    </row>
    <row r="10" spans="1:8" x14ac:dyDescent="0.35">
      <c r="A10" s="8" t="s">
        <v>56</v>
      </c>
      <c r="E10" s="3"/>
      <c r="F10" s="3"/>
      <c r="G10" s="3"/>
      <c r="H10" s="3"/>
    </row>
    <row r="11" spans="1:8" x14ac:dyDescent="0.35">
      <c r="A11" s="2" t="s">
        <v>55</v>
      </c>
      <c r="B11" s="2" t="s">
        <v>39</v>
      </c>
      <c r="C11" s="2" t="s">
        <v>40</v>
      </c>
      <c r="D11" s="2" t="s">
        <v>54</v>
      </c>
      <c r="E11" s="3"/>
      <c r="F11" s="3"/>
      <c r="G11" s="3"/>
    </row>
    <row r="12" spans="1:8" x14ac:dyDescent="0.35">
      <c r="A12" s="2" t="s">
        <v>35</v>
      </c>
      <c r="B12" s="4" t="s">
        <v>1</v>
      </c>
      <c r="C12" s="4" t="s">
        <v>24</v>
      </c>
      <c r="D12" s="4">
        <v>35</v>
      </c>
    </row>
    <row r="13" spans="1:8" x14ac:dyDescent="0.35">
      <c r="A13" s="2" t="s">
        <v>36</v>
      </c>
      <c r="B13" s="4" t="s">
        <v>2</v>
      </c>
      <c r="C13" s="4" t="s">
        <v>25</v>
      </c>
      <c r="D13" s="4">
        <v>15</v>
      </c>
    </row>
    <row r="14" spans="1:8" x14ac:dyDescent="0.35">
      <c r="A14" s="2" t="s">
        <v>37</v>
      </c>
      <c r="B14" s="4" t="s">
        <v>32</v>
      </c>
      <c r="C14" s="4" t="s">
        <v>25</v>
      </c>
      <c r="D14" s="4">
        <v>20</v>
      </c>
    </row>
    <row r="15" spans="1:8" x14ac:dyDescent="0.35">
      <c r="A15" s="2" t="s">
        <v>38</v>
      </c>
      <c r="B15" s="4" t="s">
        <v>26</v>
      </c>
      <c r="C15" s="4" t="s">
        <v>24</v>
      </c>
      <c r="D15" s="4">
        <v>25</v>
      </c>
    </row>
    <row r="17" spans="1:4" x14ac:dyDescent="0.35">
      <c r="A17" s="13" t="s">
        <v>57</v>
      </c>
    </row>
    <row r="18" spans="1:4" x14ac:dyDescent="0.35">
      <c r="A18" s="2" t="s">
        <v>55</v>
      </c>
      <c r="B18" s="2" t="s">
        <v>64</v>
      </c>
      <c r="C18" s="2" t="s">
        <v>62</v>
      </c>
      <c r="D18" s="2" t="s">
        <v>63</v>
      </c>
    </row>
    <row r="19" spans="1:4" x14ac:dyDescent="0.35">
      <c r="A19" s="2" t="s">
        <v>35</v>
      </c>
      <c r="B19" s="4" t="s">
        <v>1</v>
      </c>
      <c r="C19" s="4" t="s">
        <v>58</v>
      </c>
      <c r="D19" s="4">
        <v>40</v>
      </c>
    </row>
    <row r="20" spans="1:4" x14ac:dyDescent="0.35">
      <c r="A20" s="2" t="s">
        <v>35</v>
      </c>
      <c r="B20" s="4" t="s">
        <v>1</v>
      </c>
      <c r="C20" s="4" t="s">
        <v>59</v>
      </c>
      <c r="D20" s="4">
        <v>60</v>
      </c>
    </row>
    <row r="21" spans="1:4" x14ac:dyDescent="0.35">
      <c r="A21" s="2" t="s">
        <v>35</v>
      </c>
      <c r="B21" s="4" t="s">
        <v>1</v>
      </c>
      <c r="C21" s="4" t="s">
        <v>60</v>
      </c>
      <c r="D21" s="4">
        <v>80</v>
      </c>
    </row>
    <row r="22" spans="1:4" x14ac:dyDescent="0.35">
      <c r="A22" s="2" t="s">
        <v>35</v>
      </c>
      <c r="B22" s="4" t="s">
        <v>1</v>
      </c>
      <c r="C22" s="4" t="s">
        <v>61</v>
      </c>
      <c r="D22" s="4">
        <v>100</v>
      </c>
    </row>
    <row r="23" spans="1:4" x14ac:dyDescent="0.35">
      <c r="A23" s="2" t="s">
        <v>36</v>
      </c>
      <c r="B23" s="4" t="s">
        <v>2</v>
      </c>
      <c r="C23" s="4" t="s">
        <v>16</v>
      </c>
      <c r="D23" s="4">
        <v>40</v>
      </c>
    </row>
    <row r="24" spans="1:4" x14ac:dyDescent="0.35">
      <c r="A24" s="2" t="s">
        <v>36</v>
      </c>
      <c r="B24" s="4" t="s">
        <v>2</v>
      </c>
      <c r="C24" s="4" t="s">
        <v>65</v>
      </c>
      <c r="D24" s="4">
        <v>60</v>
      </c>
    </row>
    <row r="25" spans="1:4" x14ac:dyDescent="0.35">
      <c r="A25" s="2" t="s">
        <v>36</v>
      </c>
      <c r="B25" s="4" t="s">
        <v>2</v>
      </c>
      <c r="C25" s="4" t="s">
        <v>66</v>
      </c>
      <c r="D25" s="4">
        <v>80</v>
      </c>
    </row>
    <row r="26" spans="1:4" x14ac:dyDescent="0.35">
      <c r="A26" s="2" t="s">
        <v>36</v>
      </c>
      <c r="B26" s="4" t="s">
        <v>2</v>
      </c>
      <c r="C26" s="4" t="s">
        <v>67</v>
      </c>
      <c r="D26" s="4">
        <v>100</v>
      </c>
    </row>
    <row r="27" spans="1:4" x14ac:dyDescent="0.35">
      <c r="A27" s="2" t="s">
        <v>37</v>
      </c>
      <c r="B27" s="4" t="s">
        <v>32</v>
      </c>
      <c r="C27" s="4" t="s">
        <v>68</v>
      </c>
      <c r="D27" s="4">
        <v>40</v>
      </c>
    </row>
    <row r="28" spans="1:4" x14ac:dyDescent="0.35">
      <c r="A28" s="2" t="s">
        <v>37</v>
      </c>
      <c r="B28" s="4" t="s">
        <v>32</v>
      </c>
      <c r="C28" s="4" t="s">
        <v>33</v>
      </c>
      <c r="D28" s="4">
        <v>60</v>
      </c>
    </row>
    <row r="29" spans="1:4" x14ac:dyDescent="0.35">
      <c r="A29" s="2" t="s">
        <v>37</v>
      </c>
      <c r="B29" s="4" t="s">
        <v>32</v>
      </c>
      <c r="C29" s="4" t="s">
        <v>69</v>
      </c>
      <c r="D29" s="4">
        <v>80</v>
      </c>
    </row>
    <row r="30" spans="1:4" x14ac:dyDescent="0.35">
      <c r="A30" s="2" t="s">
        <v>37</v>
      </c>
      <c r="B30" s="4" t="s">
        <v>32</v>
      </c>
      <c r="C30" s="4" t="s">
        <v>34</v>
      </c>
      <c r="D30" s="4">
        <v>100</v>
      </c>
    </row>
    <row r="31" spans="1:4" x14ac:dyDescent="0.35">
      <c r="A31" s="2" t="s">
        <v>38</v>
      </c>
      <c r="B31" s="4" t="s">
        <v>26</v>
      </c>
      <c r="C31" s="4" t="s">
        <v>70</v>
      </c>
      <c r="D31" s="4">
        <v>40</v>
      </c>
    </row>
    <row r="32" spans="1:4" x14ac:dyDescent="0.35">
      <c r="A32" s="2" t="s">
        <v>38</v>
      </c>
      <c r="B32" s="4" t="s">
        <v>26</v>
      </c>
      <c r="C32" s="4" t="s">
        <v>23</v>
      </c>
      <c r="D32" s="4">
        <v>60</v>
      </c>
    </row>
    <row r="33" spans="1:5" x14ac:dyDescent="0.35">
      <c r="A33" s="2" t="s">
        <v>38</v>
      </c>
      <c r="B33" s="4" t="s">
        <v>26</v>
      </c>
      <c r="C33" s="4" t="s">
        <v>21</v>
      </c>
      <c r="D33" s="4">
        <v>80</v>
      </c>
    </row>
    <row r="34" spans="1:5" x14ac:dyDescent="0.35">
      <c r="A34" s="2" t="s">
        <v>38</v>
      </c>
      <c r="B34" s="4" t="s">
        <v>26</v>
      </c>
      <c r="C34" s="4" t="s">
        <v>22</v>
      </c>
      <c r="D34" s="4">
        <v>100</v>
      </c>
    </row>
    <row r="36" spans="1:5" x14ac:dyDescent="0.35">
      <c r="A36" s="8" t="s">
        <v>41</v>
      </c>
    </row>
    <row r="38" spans="1:5" x14ac:dyDescent="0.35">
      <c r="B38" s="2" t="s">
        <v>42</v>
      </c>
      <c r="C38" s="2" t="s">
        <v>43</v>
      </c>
    </row>
    <row r="39" spans="1:5" x14ac:dyDescent="0.35">
      <c r="B39" s="4" t="s">
        <v>44</v>
      </c>
      <c r="C39" s="4" t="s">
        <v>49</v>
      </c>
    </row>
    <row r="40" spans="1:5" x14ac:dyDescent="0.35">
      <c r="B40" s="4" t="s">
        <v>45</v>
      </c>
      <c r="C40" s="4" t="s">
        <v>50</v>
      </c>
    </row>
    <row r="41" spans="1:5" x14ac:dyDescent="0.35">
      <c r="B41" s="4" t="s">
        <v>48</v>
      </c>
      <c r="C41" s="4" t="s">
        <v>51</v>
      </c>
    </row>
    <row r="42" spans="1:5" x14ac:dyDescent="0.35">
      <c r="B42" s="4" t="s">
        <v>47</v>
      </c>
      <c r="C42" s="4" t="s">
        <v>52</v>
      </c>
    </row>
    <row r="43" spans="1:5" x14ac:dyDescent="0.35">
      <c r="B43" s="4" t="s">
        <v>46</v>
      </c>
      <c r="C43" s="4" t="s">
        <v>53</v>
      </c>
    </row>
    <row r="45" spans="1:5" x14ac:dyDescent="0.35">
      <c r="A45" s="8" t="s">
        <v>27</v>
      </c>
    </row>
    <row r="47" spans="1:5" x14ac:dyDescent="0.35">
      <c r="A47" s="1"/>
      <c r="B47" s="7" t="s">
        <v>35</v>
      </c>
      <c r="C47" s="7" t="s">
        <v>36</v>
      </c>
      <c r="D47" s="7" t="s">
        <v>37</v>
      </c>
      <c r="E47" s="7" t="s">
        <v>38</v>
      </c>
    </row>
    <row r="48" spans="1:5" x14ac:dyDescent="0.35">
      <c r="A48" s="2" t="s">
        <v>44</v>
      </c>
      <c r="B48" s="4">
        <v>40</v>
      </c>
      <c r="C48" s="4">
        <v>60</v>
      </c>
      <c r="D48" s="4">
        <v>60</v>
      </c>
      <c r="E48" s="4">
        <v>40</v>
      </c>
    </row>
    <row r="49" spans="1:5" x14ac:dyDescent="0.35">
      <c r="A49" s="2" t="s">
        <v>45</v>
      </c>
      <c r="B49" s="4">
        <v>40</v>
      </c>
      <c r="C49" s="4">
        <v>60</v>
      </c>
      <c r="D49" s="4">
        <v>100</v>
      </c>
      <c r="E49" s="4">
        <v>40</v>
      </c>
    </row>
    <row r="50" spans="1:5" x14ac:dyDescent="0.35">
      <c r="A50" s="2" t="s">
        <v>48</v>
      </c>
      <c r="B50" s="4">
        <v>60</v>
      </c>
      <c r="C50" s="4">
        <v>80</v>
      </c>
      <c r="D50" s="4">
        <v>60</v>
      </c>
      <c r="E50" s="4">
        <v>60</v>
      </c>
    </row>
    <row r="51" spans="1:5" x14ac:dyDescent="0.35">
      <c r="A51" s="2" t="s">
        <v>47</v>
      </c>
      <c r="B51" s="4">
        <v>40</v>
      </c>
      <c r="C51" s="4">
        <v>40</v>
      </c>
      <c r="D51" s="4">
        <v>100</v>
      </c>
      <c r="E51" s="9">
        <v>80</v>
      </c>
    </row>
    <row r="52" spans="1:5" x14ac:dyDescent="0.35">
      <c r="A52" s="2" t="s">
        <v>46</v>
      </c>
      <c r="B52" s="4">
        <v>40</v>
      </c>
      <c r="C52" s="4">
        <v>60</v>
      </c>
      <c r="D52" s="4">
        <v>100</v>
      </c>
      <c r="E52" s="9">
        <v>60</v>
      </c>
    </row>
    <row r="53" spans="1:5" x14ac:dyDescent="0.35">
      <c r="B53" s="1" t="s">
        <v>29</v>
      </c>
      <c r="C53" s="1" t="s">
        <v>30</v>
      </c>
      <c r="D53" s="10" t="s">
        <v>30</v>
      </c>
      <c r="E53" s="1" t="s">
        <v>29</v>
      </c>
    </row>
    <row r="54" spans="1:5" x14ac:dyDescent="0.35">
      <c r="A54" s="8"/>
    </row>
    <row r="55" spans="1:5" x14ac:dyDescent="0.35">
      <c r="A55" s="8" t="s">
        <v>28</v>
      </c>
    </row>
    <row r="57" spans="1:5" x14ac:dyDescent="0.35">
      <c r="A57" s="1"/>
      <c r="B57" s="7" t="s">
        <v>35</v>
      </c>
      <c r="C57" s="7" t="s">
        <v>36</v>
      </c>
      <c r="D57" s="7" t="s">
        <v>37</v>
      </c>
      <c r="E57" s="7" t="s">
        <v>38</v>
      </c>
    </row>
    <row r="58" spans="1:5" x14ac:dyDescent="0.35">
      <c r="A58" s="2" t="s">
        <v>44</v>
      </c>
      <c r="B58" s="4" t="s">
        <v>71</v>
      </c>
      <c r="C58" s="9" t="s">
        <v>73</v>
      </c>
      <c r="D58" s="9" t="s">
        <v>76</v>
      </c>
      <c r="E58" s="4" t="s">
        <v>71</v>
      </c>
    </row>
    <row r="59" spans="1:5" x14ac:dyDescent="0.35">
      <c r="A59" s="2" t="s">
        <v>45</v>
      </c>
      <c r="B59" s="4" t="s">
        <v>71</v>
      </c>
      <c r="C59" s="9" t="s">
        <v>73</v>
      </c>
      <c r="D59" s="9" t="s">
        <v>77</v>
      </c>
      <c r="E59" s="4" t="s">
        <v>71</v>
      </c>
    </row>
    <row r="60" spans="1:5" x14ac:dyDescent="0.35">
      <c r="A60" s="2" t="s">
        <v>48</v>
      </c>
      <c r="B60" s="4" t="s">
        <v>72</v>
      </c>
      <c r="C60" s="9" t="s">
        <v>74</v>
      </c>
      <c r="D60" s="9" t="s">
        <v>76</v>
      </c>
      <c r="E60" s="4" t="s">
        <v>72</v>
      </c>
    </row>
    <row r="61" spans="1:5" x14ac:dyDescent="0.35">
      <c r="A61" s="2" t="s">
        <v>47</v>
      </c>
      <c r="B61" s="4" t="s">
        <v>71</v>
      </c>
      <c r="C61" s="9" t="s">
        <v>75</v>
      </c>
      <c r="D61" s="9" t="s">
        <v>77</v>
      </c>
      <c r="E61" s="4" t="s">
        <v>75</v>
      </c>
    </row>
    <row r="62" spans="1:5" x14ac:dyDescent="0.35">
      <c r="A62" s="2" t="s">
        <v>46</v>
      </c>
      <c r="B62" s="4" t="s">
        <v>71</v>
      </c>
      <c r="C62" s="9" t="s">
        <v>73</v>
      </c>
      <c r="D62" s="9" t="s">
        <v>77</v>
      </c>
      <c r="E62" s="4" t="s">
        <v>72</v>
      </c>
    </row>
    <row r="63" spans="1:5" x14ac:dyDescent="0.35">
      <c r="B63" s="12"/>
      <c r="D63" s="12"/>
    </row>
    <row r="64" spans="1:5" x14ac:dyDescent="0.35">
      <c r="A64" s="1"/>
      <c r="B64" s="7" t="s">
        <v>35</v>
      </c>
      <c r="C64" s="7" t="s">
        <v>36</v>
      </c>
      <c r="D64" s="7" t="s">
        <v>37</v>
      </c>
      <c r="E64" s="7" t="s">
        <v>38</v>
      </c>
    </row>
    <row r="65" spans="1:7" x14ac:dyDescent="0.35">
      <c r="A65" s="2" t="s">
        <v>44</v>
      </c>
      <c r="B65" s="11">
        <f>40/40</f>
        <v>1</v>
      </c>
      <c r="C65" s="4">
        <f>60/80</f>
        <v>0.75</v>
      </c>
      <c r="D65" s="11">
        <f>60/100</f>
        <v>0.6</v>
      </c>
      <c r="E65" s="11">
        <f>40/40</f>
        <v>1</v>
      </c>
    </row>
    <row r="66" spans="1:7" x14ac:dyDescent="0.35">
      <c r="A66" s="2" t="s">
        <v>45</v>
      </c>
      <c r="B66" s="11">
        <f t="shared" ref="B66:B69" si="0">40/40</f>
        <v>1</v>
      </c>
      <c r="C66" s="4">
        <f t="shared" ref="C66:C69" si="1">60/80</f>
        <v>0.75</v>
      </c>
      <c r="D66" s="11">
        <f>100/100</f>
        <v>1</v>
      </c>
      <c r="E66" s="11">
        <f t="shared" ref="E66" si="2">40/40</f>
        <v>1</v>
      </c>
    </row>
    <row r="67" spans="1:7" x14ac:dyDescent="0.35">
      <c r="A67" s="2" t="s">
        <v>48</v>
      </c>
      <c r="B67" s="11">
        <f>40/60</f>
        <v>0.66666666666666663</v>
      </c>
      <c r="C67" s="11">
        <f>80/80</f>
        <v>1</v>
      </c>
      <c r="D67" s="11">
        <f t="shared" ref="D67" si="3">60/100</f>
        <v>0.6</v>
      </c>
      <c r="E67" s="11">
        <f>40/60</f>
        <v>0.66666666666666663</v>
      </c>
    </row>
    <row r="68" spans="1:7" x14ac:dyDescent="0.35">
      <c r="A68" s="2" t="s">
        <v>47</v>
      </c>
      <c r="B68" s="11">
        <f t="shared" si="0"/>
        <v>1</v>
      </c>
      <c r="C68" s="11">
        <f>40/80</f>
        <v>0.5</v>
      </c>
      <c r="D68" s="11">
        <f>100/100</f>
        <v>1</v>
      </c>
      <c r="E68" s="11">
        <f>40/80</f>
        <v>0.5</v>
      </c>
    </row>
    <row r="69" spans="1:7" x14ac:dyDescent="0.35">
      <c r="A69" s="2" t="s">
        <v>46</v>
      </c>
      <c r="B69" s="11">
        <f t="shared" si="0"/>
        <v>1</v>
      </c>
      <c r="C69" s="4">
        <f t="shared" si="1"/>
        <v>0.75</v>
      </c>
      <c r="D69" s="11">
        <f>100/100</f>
        <v>1</v>
      </c>
      <c r="E69" s="11">
        <f>40/60</f>
        <v>0.66666666666666663</v>
      </c>
    </row>
    <row r="70" spans="1:7" x14ac:dyDescent="0.35">
      <c r="C70" s="14"/>
    </row>
    <row r="71" spans="1:7" x14ac:dyDescent="0.35">
      <c r="A71" s="8" t="s">
        <v>31</v>
      </c>
      <c r="E71" s="12"/>
    </row>
    <row r="72" spans="1:7" x14ac:dyDescent="0.35">
      <c r="A72" s="16" t="s">
        <v>54</v>
      </c>
      <c r="B72" s="20" t="s">
        <v>35</v>
      </c>
      <c r="C72" s="20" t="s">
        <v>36</v>
      </c>
      <c r="D72" s="20" t="s">
        <v>37</v>
      </c>
      <c r="E72" s="20" t="s">
        <v>38</v>
      </c>
      <c r="F72" s="17" t="s">
        <v>78</v>
      </c>
      <c r="G72" s="17" t="s">
        <v>79</v>
      </c>
    </row>
    <row r="73" spans="1:7" x14ac:dyDescent="0.35">
      <c r="A73" s="18"/>
      <c r="B73" s="20">
        <v>35</v>
      </c>
      <c r="C73" s="20">
        <v>15</v>
      </c>
      <c r="D73" s="20">
        <v>20</v>
      </c>
      <c r="E73" s="20">
        <v>25</v>
      </c>
      <c r="F73" s="19"/>
      <c r="G73" s="19"/>
    </row>
    <row r="74" spans="1:7" x14ac:dyDescent="0.35">
      <c r="A74" s="15" t="s">
        <v>44</v>
      </c>
      <c r="B74" s="21">
        <f>B65</f>
        <v>1</v>
      </c>
      <c r="C74" s="21">
        <f t="shared" ref="C74:E74" si="4">C65</f>
        <v>0.75</v>
      </c>
      <c r="D74" s="21">
        <f t="shared" si="4"/>
        <v>0.6</v>
      </c>
      <c r="E74" s="21">
        <f t="shared" si="4"/>
        <v>1</v>
      </c>
      <c r="F74" s="21">
        <f>(B74*$B$73)+(C74*$C$73)+(D74*$D$73)+(E74*$E$73)</f>
        <v>83.25</v>
      </c>
      <c r="G74" s="15">
        <f>RANK(F74,$F$74:$F$78,0)</f>
        <v>2</v>
      </c>
    </row>
    <row r="75" spans="1:7" x14ac:dyDescent="0.35">
      <c r="A75" s="15" t="s">
        <v>45</v>
      </c>
      <c r="B75" s="21">
        <f t="shared" ref="B75:E75" si="5">B66</f>
        <v>1</v>
      </c>
      <c r="C75" s="21">
        <f t="shared" si="5"/>
        <v>0.75</v>
      </c>
      <c r="D75" s="21">
        <f t="shared" si="5"/>
        <v>1</v>
      </c>
      <c r="E75" s="21">
        <f t="shared" si="5"/>
        <v>1</v>
      </c>
      <c r="F75" s="21">
        <f t="shared" ref="F75:F78" si="6">(B75*$B$73)+(C75*$C$73)+(D75*$D$73)+(E75*$E$73)</f>
        <v>91.25</v>
      </c>
      <c r="G75" s="15">
        <f t="shared" ref="G75:G78" si="7">RANK(F75,$F$74:$F$78,0)</f>
        <v>1</v>
      </c>
    </row>
    <row r="76" spans="1:7" x14ac:dyDescent="0.35">
      <c r="A76" s="15" t="s">
        <v>48</v>
      </c>
      <c r="B76" s="21">
        <f t="shared" ref="B76:E76" si="8">B67</f>
        <v>0.66666666666666663</v>
      </c>
      <c r="C76" s="21">
        <f t="shared" si="8"/>
        <v>1</v>
      </c>
      <c r="D76" s="21">
        <f t="shared" si="8"/>
        <v>0.6</v>
      </c>
      <c r="E76" s="21">
        <f t="shared" si="8"/>
        <v>0.66666666666666663</v>
      </c>
      <c r="F76" s="21">
        <f t="shared" si="6"/>
        <v>67</v>
      </c>
      <c r="G76" s="15">
        <f t="shared" si="7"/>
        <v>5</v>
      </c>
    </row>
    <row r="77" spans="1:7" x14ac:dyDescent="0.35">
      <c r="A77" s="15" t="s">
        <v>47</v>
      </c>
      <c r="B77" s="21">
        <f t="shared" ref="B77:E77" si="9">B68</f>
        <v>1</v>
      </c>
      <c r="C77" s="21">
        <f t="shared" si="9"/>
        <v>0.5</v>
      </c>
      <c r="D77" s="21">
        <f t="shared" si="9"/>
        <v>1</v>
      </c>
      <c r="E77" s="21">
        <f t="shared" si="9"/>
        <v>0.5</v>
      </c>
      <c r="F77" s="21">
        <f t="shared" si="6"/>
        <v>75</v>
      </c>
      <c r="G77" s="15">
        <f t="shared" si="7"/>
        <v>4</v>
      </c>
    </row>
    <row r="78" spans="1:7" x14ac:dyDescent="0.35">
      <c r="A78" s="15" t="s">
        <v>46</v>
      </c>
      <c r="B78" s="21">
        <f t="shared" ref="B78:E78" si="10">B69</f>
        <v>1</v>
      </c>
      <c r="C78" s="21">
        <f t="shared" si="10"/>
        <v>0.75</v>
      </c>
      <c r="D78" s="21">
        <f t="shared" si="10"/>
        <v>1</v>
      </c>
      <c r="E78" s="21">
        <f t="shared" si="10"/>
        <v>0.66666666666666663</v>
      </c>
      <c r="F78" s="21">
        <f t="shared" si="6"/>
        <v>82.916666666666657</v>
      </c>
      <c r="G78" s="15">
        <f t="shared" si="7"/>
        <v>3</v>
      </c>
    </row>
  </sheetData>
  <mergeCells count="3">
    <mergeCell ref="A72:A73"/>
    <mergeCell ref="F72:F73"/>
    <mergeCell ref="G72:G7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B77E-E6C9-49CC-B140-D88EC72AF2D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JULIETHA ORIONA</dc:creator>
  <cp:lastModifiedBy>IRNATHA NASYWA FIRDAUS SUTANTI</cp:lastModifiedBy>
  <dcterms:created xsi:type="dcterms:W3CDTF">2023-12-18T16:42:35Z</dcterms:created>
  <dcterms:modified xsi:type="dcterms:W3CDTF">2023-12-21T03:24:18Z</dcterms:modified>
</cp:coreProperties>
</file>